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სიგრძე" sheetId="2" r:id="rId1"/>
    <sheet name="წონა" sheetId="3" r:id="rId2"/>
    <sheet name="ტემპერატურა" sheetId="1" r:id="rId3"/>
    <sheet name="მოცულობა" sheetId="4" r:id="rId4"/>
    <sheet name="ახარისხება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5" l="1"/>
  <c r="C5" i="4"/>
  <c r="C16" i="5" l="1"/>
  <c r="H2" i="5"/>
  <c r="C10" i="5" l="1"/>
  <c r="C9" i="5"/>
  <c r="C8" i="5"/>
  <c r="C7" i="5"/>
  <c r="C6" i="5"/>
  <c r="C5" i="5"/>
  <c r="C4" i="5"/>
  <c r="C3" i="5"/>
  <c r="C2" i="5"/>
  <c r="C8" i="4" l="1"/>
  <c r="C7" i="4"/>
  <c r="C6" i="4"/>
  <c r="C4" i="4"/>
  <c r="C3" i="4"/>
  <c r="C2" i="4"/>
  <c r="C21" i="3"/>
  <c r="C20" i="3"/>
  <c r="C19" i="3"/>
  <c r="C18" i="3"/>
  <c r="C17" i="3"/>
  <c r="C16" i="3"/>
  <c r="C15" i="3"/>
  <c r="C14" i="3"/>
  <c r="C13" i="3"/>
  <c r="C12" i="3"/>
  <c r="C7" i="3"/>
  <c r="C6" i="3"/>
  <c r="C5" i="3"/>
  <c r="C4" i="3"/>
  <c r="C3" i="3"/>
  <c r="C2" i="3"/>
  <c r="C22" i="2"/>
  <c r="C21" i="2"/>
  <c r="C20" i="2"/>
  <c r="C19" i="2"/>
  <c r="C18" i="2"/>
  <c r="C17" i="2"/>
  <c r="C16" i="2"/>
  <c r="C15" i="2"/>
  <c r="C10" i="2" l="1"/>
  <c r="C9" i="2"/>
  <c r="C8" i="2"/>
  <c r="C7" i="2"/>
  <c r="C6" i="2"/>
  <c r="C5" i="2"/>
  <c r="C2" i="2"/>
  <c r="C3" i="2"/>
  <c r="C4" i="2"/>
  <c r="C4" i="1"/>
  <c r="C3" i="1"/>
  <c r="C2" i="1"/>
</calcChain>
</file>

<file path=xl/sharedStrings.xml><?xml version="1.0" encoding="utf-8"?>
<sst xmlns="http://schemas.openxmlformats.org/spreadsheetml/2006/main" count="74" uniqueCount="69">
  <si>
    <t>c</t>
  </si>
  <si>
    <t>f</t>
  </si>
  <si>
    <t>k</t>
  </si>
  <si>
    <t>მ</t>
  </si>
  <si>
    <t>კმ</t>
  </si>
  <si>
    <t>მილი</t>
  </si>
  <si>
    <t>საზღვაო მილი</t>
  </si>
  <si>
    <t>ფუტი</t>
  </si>
  <si>
    <t>იარდი</t>
  </si>
  <si>
    <t>ადლი</t>
  </si>
  <si>
    <t>არშინი</t>
  </si>
  <si>
    <t>გოჯი</t>
  </si>
  <si>
    <t>სმ</t>
  </si>
  <si>
    <t>გადაყვანა მეტრებში</t>
  </si>
  <si>
    <t>მმ</t>
  </si>
  <si>
    <t>ინჩი</t>
  </si>
  <si>
    <t>წყრთა</t>
  </si>
  <si>
    <t>გრ</t>
  </si>
  <si>
    <t>კგ</t>
  </si>
  <si>
    <t>მგ</t>
  </si>
  <si>
    <t>კარატი</t>
  </si>
  <si>
    <t>უნცია</t>
  </si>
  <si>
    <t>ფუნტი</t>
  </si>
  <si>
    <t>ცენტნერი</t>
  </si>
  <si>
    <t>ტონა</t>
  </si>
  <si>
    <t>ფუთი</t>
  </si>
  <si>
    <t>ქართული ბათმანი</t>
  </si>
  <si>
    <t>ირანული ბათმანი</t>
  </si>
  <si>
    <t>ოყა</t>
  </si>
  <si>
    <t>აქლემის საპალნე</t>
  </si>
  <si>
    <t>ვირის საპალნე</t>
  </si>
  <si>
    <t>ცხენის საპალნე</t>
  </si>
  <si>
    <t>ლიტრი</t>
  </si>
  <si>
    <t>დეკალიტრი</t>
  </si>
  <si>
    <t>მილილიტრი</t>
  </si>
  <si>
    <t>კუბური მეტრი</t>
  </si>
  <si>
    <t>სუფრის კოვზი</t>
  </si>
  <si>
    <t>ამერიკული ბარელი (ნავთობის)</t>
  </si>
  <si>
    <t>ინგლისური ბარელი (ნავტობის)</t>
  </si>
  <si>
    <t>რიცხვის მე-2 ხარისხი</t>
  </si>
  <si>
    <t>რიცხვის მე-3 ხარისხი</t>
  </si>
  <si>
    <t>რიცხვის მე-4 ხარისხი</t>
  </si>
  <si>
    <t>რიცხვის მე-5 ხარისხი</t>
  </si>
  <si>
    <t>რიცხვის მე-6 ხარისხი</t>
  </si>
  <si>
    <t>რიცხვის მე-7 ხარისხი</t>
  </si>
  <si>
    <t>რიცხვის მე-8 ხარისხი</t>
  </si>
  <si>
    <t>რიცხვის მე-9 ხარისხი</t>
  </si>
  <si>
    <t>რიცხვის მე-10 ხარისხი</t>
  </si>
  <si>
    <t>გადაყვანა ლიტრებში</t>
  </si>
  <si>
    <t>გადაყვანა ცელსიუსებში</t>
  </si>
  <si>
    <t>გადაყვანა გრამებში</t>
  </si>
  <si>
    <t>გადაყვანა კილოგრამებში</t>
  </si>
  <si>
    <t>გადაყვანა სანტიმეტრებში</t>
  </si>
  <si>
    <t>კმ/სთ</t>
  </si>
  <si>
    <t>მ/წ</t>
  </si>
  <si>
    <t xml:space="preserve">ჩაწერეთ წითელი ფერით გაფერადებულ უჯრაში ნებისმიერი რიცხვი, იმ ერთეულის გასწვრივ როლის გადაყვანაც გინდათ კოლოგრამებში და გრამებში </t>
  </si>
  <si>
    <t>ჩაწერეთ წითელი ფერით გაფერადებულ უჯრაში ნებისმიერი რიცხვი, იმ ერთეულის გასწვრივ როლის გადაყვანაც გინდათ ლიტრებში</t>
  </si>
  <si>
    <t>დიუმი (ინჩი)</t>
  </si>
  <si>
    <t>ჩაწერეთ წითელი ფერით გაფერადებულ უჯრაში ნებისმიერი რიცხვი, იმ ერთეულის გასწვრივ როლის გადაყვანაც გინდათ გრადუსებში</t>
  </si>
  <si>
    <t>კილომეტრ/საათის გადაყვანა მეტრ/წამში</t>
  </si>
  <si>
    <t>კვადრატული ფესვი</t>
  </si>
  <si>
    <t>ახარისხება</t>
  </si>
  <si>
    <t>ჩაწერეთ წითლად გაფერადებულ უჯრასი ნებისმიერი რიცხვი რომლის ხარისხიც გაინტერესებთ იმ უჯრის გასწვრივ რომელ ხარისხშიც გინდათ აიყვანოთ მოცემული რიცხვი</t>
  </si>
  <si>
    <t>ჩაწერეთ წითლად გაფერადებულ უჯრასი ნებისმიერი რიცხვი რომლიდანაც გაინტერესებთ კვადრატული ფესვი</t>
  </si>
  <si>
    <t>ჩაწერეთ წითლა გაფერადებულ უჯრაში სიჩქარის მაჩვენებელი კილომეტრ საათში და გადაიყვანეთ მეტრი წამში</t>
  </si>
  <si>
    <t>მ/წმ</t>
  </si>
  <si>
    <t>მეტრ/წამის გადაყვანა კილომეტრ/საათში</t>
  </si>
  <si>
    <t>ჩაწერეთ წითლა გაფერადებულ უჯრაში სიჩქარის მაჩვენებელი მეტრი/წამში და გადაიყვანეთ კილომეტრ/საათში</t>
  </si>
  <si>
    <t>ჩაწერეთ წითელი ფერით გაფერადებულ უჯრაში ნებისმიერი რიცხვი, იმ ერთეულის გასწვრივ რომლის გადაყვანაც გინდათ მეტრებში და სანტიმეტრებში.  მის გვერდით შესაბამის უჯრაში ავტომატურად დაიწერება შესაბამისი პასუხი.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</si>
</sst>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7" workbookViewId="0">
      <selection activeCell="B20" sqref="B20"/>
    </sheetView>
  </sheetViews>
  <sheetFormatPr defaultRowHeight="15" x14ac:dyDescent="0.25"/>
  <cols>
    <col min="1" max="1" width="11.7109375" style="1" customWidth="1"/>
    <col min="3" max="3" width="17.140625" customWidth="1"/>
  </cols>
  <sheetData>
    <row r="1" spans="1:18" ht="30" x14ac:dyDescent="0.25">
      <c r="C1" s="2" t="s">
        <v>13</v>
      </c>
    </row>
    <row r="2" spans="1:18" x14ac:dyDescent="0.25">
      <c r="A2" s="8" t="s">
        <v>3</v>
      </c>
      <c r="B2" s="6">
        <v>1</v>
      </c>
      <c r="C2" s="9">
        <f>B2*1</f>
        <v>1</v>
      </c>
      <c r="O2" s="11" t="s">
        <v>68</v>
      </c>
      <c r="P2" s="11"/>
      <c r="Q2" s="11"/>
      <c r="R2" s="11"/>
    </row>
    <row r="3" spans="1:18" x14ac:dyDescent="0.25">
      <c r="A3" s="8" t="s">
        <v>4</v>
      </c>
      <c r="B3" s="6">
        <v>1</v>
      </c>
      <c r="C3" s="9">
        <f>B3*1000</f>
        <v>1000</v>
      </c>
      <c r="O3" s="11"/>
      <c r="P3" s="11"/>
      <c r="Q3" s="11"/>
      <c r="R3" s="11"/>
    </row>
    <row r="4" spans="1:18" x14ac:dyDescent="0.25">
      <c r="A4" s="8" t="s">
        <v>5</v>
      </c>
      <c r="B4" s="6">
        <v>2</v>
      </c>
      <c r="C4" s="9">
        <f>B4*1609.344</f>
        <v>3218.6880000000001</v>
      </c>
      <c r="O4" s="11"/>
      <c r="P4" s="11"/>
      <c r="Q4" s="11"/>
      <c r="R4" s="11"/>
    </row>
    <row r="5" spans="1:18" ht="30" x14ac:dyDescent="0.25">
      <c r="A5" s="8" t="s">
        <v>6</v>
      </c>
      <c r="B5" s="6">
        <v>1</v>
      </c>
      <c r="C5" s="9">
        <f>B5*1852</f>
        <v>1852</v>
      </c>
      <c r="O5" s="11"/>
      <c r="P5" s="11"/>
      <c r="Q5" s="11"/>
      <c r="R5" s="11"/>
    </row>
    <row r="6" spans="1:18" x14ac:dyDescent="0.25">
      <c r="A6" s="8" t="s">
        <v>7</v>
      </c>
      <c r="B6" s="6">
        <v>5</v>
      </c>
      <c r="C6" s="9">
        <f>B6*0.3048</f>
        <v>1.524</v>
      </c>
      <c r="O6" s="11"/>
      <c r="P6" s="11"/>
      <c r="Q6" s="11"/>
      <c r="R6" s="11"/>
    </row>
    <row r="7" spans="1:18" x14ac:dyDescent="0.25">
      <c r="A7" s="8" t="s">
        <v>8</v>
      </c>
      <c r="B7" s="6">
        <v>1</v>
      </c>
      <c r="C7" s="9">
        <f>B7*0.91444</f>
        <v>0.91444000000000003</v>
      </c>
      <c r="O7" s="11"/>
      <c r="P7" s="11"/>
      <c r="Q7" s="11"/>
      <c r="R7" s="11"/>
    </row>
    <row r="8" spans="1:18" ht="30" x14ac:dyDescent="0.25">
      <c r="A8" s="8" t="s">
        <v>57</v>
      </c>
      <c r="B8" s="6">
        <v>1</v>
      </c>
      <c r="C8" s="9">
        <f>B8*0.0254</f>
        <v>2.5399999999999999E-2</v>
      </c>
      <c r="O8" s="11"/>
      <c r="P8" s="11"/>
      <c r="Q8" s="11"/>
      <c r="R8" s="11"/>
    </row>
    <row r="9" spans="1:18" x14ac:dyDescent="0.25">
      <c r="A9" s="8" t="s">
        <v>9</v>
      </c>
      <c r="B9" s="6">
        <v>1</v>
      </c>
      <c r="C9" s="9">
        <f>B9*1.0115</f>
        <v>1.0115000000000001</v>
      </c>
      <c r="O9" s="11"/>
      <c r="P9" s="11"/>
      <c r="Q9" s="11"/>
      <c r="R9" s="11"/>
    </row>
    <row r="10" spans="1:18" x14ac:dyDescent="0.25">
      <c r="A10" s="8" t="s">
        <v>10</v>
      </c>
      <c r="B10" s="6">
        <v>1</v>
      </c>
      <c r="C10" s="9">
        <f>B10*71.12</f>
        <v>71.12</v>
      </c>
      <c r="O10" s="11"/>
      <c r="P10" s="11"/>
      <c r="Q10" s="11"/>
      <c r="R10" s="11"/>
    </row>
    <row r="11" spans="1:18" x14ac:dyDescent="0.25">
      <c r="O11" s="11"/>
      <c r="P11" s="11"/>
      <c r="Q11" s="11"/>
      <c r="R11" s="11"/>
    </row>
    <row r="12" spans="1:18" x14ac:dyDescent="0.25">
      <c r="O12" s="11"/>
      <c r="P12" s="11"/>
      <c r="Q12" s="11"/>
      <c r="R12" s="11"/>
    </row>
    <row r="13" spans="1:18" x14ac:dyDescent="0.25">
      <c r="O13" s="11"/>
      <c r="P13" s="11"/>
      <c r="Q13" s="11"/>
      <c r="R13" s="11"/>
    </row>
    <row r="14" spans="1:18" ht="30" x14ac:dyDescent="0.25">
      <c r="C14" s="2" t="s">
        <v>52</v>
      </c>
      <c r="O14" s="11"/>
      <c r="P14" s="11"/>
      <c r="Q14" s="11"/>
      <c r="R14" s="11"/>
    </row>
    <row r="15" spans="1:18" x14ac:dyDescent="0.25">
      <c r="A15" s="8" t="s">
        <v>12</v>
      </c>
      <c r="B15" s="6">
        <v>1</v>
      </c>
      <c r="C15" s="9">
        <f>B15*B15</f>
        <v>1</v>
      </c>
    </row>
    <row r="16" spans="1:18" x14ac:dyDescent="0.25">
      <c r="A16" s="8" t="s">
        <v>14</v>
      </c>
      <c r="B16" s="6">
        <v>1</v>
      </c>
      <c r="C16" s="9">
        <f>B16*0.1</f>
        <v>0.1</v>
      </c>
    </row>
    <row r="17" spans="1:3" x14ac:dyDescent="0.25">
      <c r="A17" s="8" t="s">
        <v>7</v>
      </c>
      <c r="B17" s="6">
        <v>3</v>
      </c>
      <c r="C17" s="9">
        <f>B17*3.48</f>
        <v>10.44</v>
      </c>
    </row>
    <row r="18" spans="1:3" x14ac:dyDescent="0.25">
      <c r="A18" s="8" t="s">
        <v>15</v>
      </c>
      <c r="B18" s="6">
        <v>1</v>
      </c>
      <c r="C18" s="9">
        <f>B18*2.54</f>
        <v>2.54</v>
      </c>
    </row>
    <row r="19" spans="1:3" x14ac:dyDescent="0.25">
      <c r="A19" s="8" t="s">
        <v>9</v>
      </c>
      <c r="B19" s="6">
        <v>1</v>
      </c>
      <c r="C19" s="9">
        <f>B19*101.15</f>
        <v>101.15</v>
      </c>
    </row>
    <row r="20" spans="1:3" x14ac:dyDescent="0.25">
      <c r="A20" s="8" t="s">
        <v>10</v>
      </c>
      <c r="B20" s="6">
        <v>3</v>
      </c>
      <c r="C20" s="9">
        <f>B20*71.12</f>
        <v>213.36</v>
      </c>
    </row>
    <row r="21" spans="1:3" x14ac:dyDescent="0.25">
      <c r="A21" s="8" t="s">
        <v>11</v>
      </c>
      <c r="B21" s="6">
        <v>1</v>
      </c>
      <c r="C21" s="9">
        <f>B21*3.16</f>
        <v>3.16</v>
      </c>
    </row>
    <row r="22" spans="1:3" x14ac:dyDescent="0.25">
      <c r="A22" s="8" t="s">
        <v>16</v>
      </c>
      <c r="B22" s="6">
        <v>1</v>
      </c>
      <c r="C22" s="9">
        <f>B22*51</f>
        <v>51</v>
      </c>
    </row>
  </sheetData>
  <mergeCells count="1">
    <mergeCell ref="O2:R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10" workbookViewId="0">
      <selection activeCell="B19" sqref="B19"/>
    </sheetView>
  </sheetViews>
  <sheetFormatPr defaultRowHeight="15" x14ac:dyDescent="0.25"/>
  <cols>
    <col min="1" max="1" width="11" style="1" customWidth="1"/>
    <col min="3" max="3" width="16.28515625" customWidth="1"/>
  </cols>
  <sheetData>
    <row r="1" spans="1:17" ht="30" x14ac:dyDescent="0.25">
      <c r="C1" s="1" t="s">
        <v>50</v>
      </c>
    </row>
    <row r="2" spans="1:17" x14ac:dyDescent="0.25">
      <c r="A2" s="8" t="s">
        <v>17</v>
      </c>
      <c r="B2" s="6">
        <v>1</v>
      </c>
      <c r="C2" s="9">
        <f>B2*1</f>
        <v>1</v>
      </c>
      <c r="M2" s="11" t="s">
        <v>55</v>
      </c>
      <c r="N2" s="11"/>
      <c r="O2" s="11"/>
      <c r="P2" s="11"/>
      <c r="Q2" s="11"/>
    </row>
    <row r="3" spans="1:17" x14ac:dyDescent="0.25">
      <c r="A3" s="8" t="s">
        <v>18</v>
      </c>
      <c r="B3" s="6">
        <v>1</v>
      </c>
      <c r="C3" s="9">
        <f>B3*1000</f>
        <v>1000</v>
      </c>
      <c r="M3" s="11"/>
      <c r="N3" s="11"/>
      <c r="O3" s="11"/>
      <c r="P3" s="11"/>
      <c r="Q3" s="11"/>
    </row>
    <row r="4" spans="1:17" x14ac:dyDescent="0.25">
      <c r="A4" s="8" t="s">
        <v>19</v>
      </c>
      <c r="B4" s="6">
        <v>1</v>
      </c>
      <c r="C4" s="9">
        <f>B4/1000</f>
        <v>1E-3</v>
      </c>
      <c r="M4" s="11"/>
      <c r="N4" s="11"/>
      <c r="O4" s="11"/>
      <c r="P4" s="11"/>
      <c r="Q4" s="11"/>
    </row>
    <row r="5" spans="1:17" x14ac:dyDescent="0.25">
      <c r="A5" s="8" t="s">
        <v>20</v>
      </c>
      <c r="B5" s="6">
        <v>5</v>
      </c>
      <c r="C5" s="9">
        <f>B5*0.2</f>
        <v>1</v>
      </c>
      <c r="M5" s="11"/>
      <c r="N5" s="11"/>
      <c r="O5" s="11"/>
      <c r="P5" s="11"/>
      <c r="Q5" s="11"/>
    </row>
    <row r="6" spans="1:17" x14ac:dyDescent="0.25">
      <c r="A6" s="8" t="s">
        <v>21</v>
      </c>
      <c r="B6" s="6">
        <v>1</v>
      </c>
      <c r="C6" s="9">
        <f>B6*28.35</f>
        <v>28.35</v>
      </c>
      <c r="M6" s="11"/>
      <c r="N6" s="11"/>
      <c r="O6" s="11"/>
      <c r="P6" s="11"/>
      <c r="Q6" s="11"/>
    </row>
    <row r="7" spans="1:17" x14ac:dyDescent="0.25">
      <c r="A7" s="8" t="s">
        <v>22</v>
      </c>
      <c r="B7" s="6">
        <v>1</v>
      </c>
      <c r="C7" s="9">
        <f>B7*453.6</f>
        <v>453.6</v>
      </c>
      <c r="M7" s="11"/>
      <c r="N7" s="11"/>
      <c r="O7" s="11"/>
      <c r="P7" s="11"/>
      <c r="Q7" s="11"/>
    </row>
    <row r="8" spans="1:17" x14ac:dyDescent="0.25">
      <c r="M8" s="11"/>
      <c r="N8" s="11"/>
      <c r="O8" s="11"/>
      <c r="P8" s="11"/>
      <c r="Q8" s="11"/>
    </row>
    <row r="9" spans="1:17" x14ac:dyDescent="0.25">
      <c r="M9" s="11"/>
      <c r="N9" s="11"/>
      <c r="O9" s="11"/>
      <c r="P9" s="11"/>
      <c r="Q9" s="11"/>
    </row>
    <row r="10" spans="1:17" x14ac:dyDescent="0.25">
      <c r="M10" s="11"/>
      <c r="N10" s="11"/>
      <c r="O10" s="11"/>
      <c r="P10" s="11"/>
      <c r="Q10" s="11"/>
    </row>
    <row r="11" spans="1:17" ht="45" customHeight="1" x14ac:dyDescent="0.25">
      <c r="C11" s="1" t="s">
        <v>51</v>
      </c>
      <c r="M11" s="11"/>
      <c r="N11" s="11"/>
      <c r="O11" s="11"/>
      <c r="P11" s="11"/>
      <c r="Q11" s="11"/>
    </row>
    <row r="12" spans="1:17" x14ac:dyDescent="0.25">
      <c r="A12" s="8" t="s">
        <v>18</v>
      </c>
      <c r="B12" s="6">
        <v>1</v>
      </c>
      <c r="C12" s="9">
        <f>B12*1</f>
        <v>1</v>
      </c>
    </row>
    <row r="13" spans="1:17" ht="21" customHeight="1" x14ac:dyDescent="0.25">
      <c r="A13" s="8" t="s">
        <v>23</v>
      </c>
      <c r="B13" s="6">
        <v>1</v>
      </c>
      <c r="C13" s="9">
        <f>B13*100</f>
        <v>100</v>
      </c>
    </row>
    <row r="14" spans="1:17" x14ac:dyDescent="0.25">
      <c r="A14" s="8" t="s">
        <v>24</v>
      </c>
      <c r="B14" s="6">
        <v>1</v>
      </c>
      <c r="C14" s="9">
        <f>B14*1000</f>
        <v>1000</v>
      </c>
    </row>
    <row r="15" spans="1:17" x14ac:dyDescent="0.25">
      <c r="A15" s="8" t="s">
        <v>25</v>
      </c>
      <c r="B15" s="6">
        <v>1</v>
      </c>
      <c r="C15" s="9">
        <f>B15*16</f>
        <v>16</v>
      </c>
    </row>
    <row r="16" spans="1:17" ht="30" x14ac:dyDescent="0.25">
      <c r="A16" s="8" t="s">
        <v>26</v>
      </c>
      <c r="B16" s="7">
        <v>1</v>
      </c>
      <c r="C16" s="9">
        <f>B16*8</f>
        <v>8</v>
      </c>
    </row>
    <row r="17" spans="1:3" ht="30" x14ac:dyDescent="0.25">
      <c r="A17" s="8" t="s">
        <v>27</v>
      </c>
      <c r="B17" s="6">
        <v>1</v>
      </c>
      <c r="C17" s="9">
        <f>B17*7.3</f>
        <v>7.3</v>
      </c>
    </row>
    <row r="18" spans="1:3" x14ac:dyDescent="0.25">
      <c r="A18" s="8" t="s">
        <v>28</v>
      </c>
      <c r="B18" s="6">
        <v>4</v>
      </c>
      <c r="C18" s="9">
        <f>B18*1.36</f>
        <v>5.44</v>
      </c>
    </row>
    <row r="19" spans="1:3" ht="30" x14ac:dyDescent="0.25">
      <c r="A19" s="8" t="s">
        <v>29</v>
      </c>
      <c r="B19" s="6">
        <v>1</v>
      </c>
      <c r="C19" s="9">
        <f>B19*294</f>
        <v>294</v>
      </c>
    </row>
    <row r="20" spans="1:3" ht="30" x14ac:dyDescent="0.25">
      <c r="A20" s="8" t="s">
        <v>30</v>
      </c>
      <c r="B20" s="6">
        <v>1</v>
      </c>
      <c r="C20" s="9">
        <f>B20*65</f>
        <v>65</v>
      </c>
    </row>
    <row r="21" spans="1:3" ht="30" x14ac:dyDescent="0.25">
      <c r="A21" s="8" t="s">
        <v>31</v>
      </c>
      <c r="B21" s="6">
        <v>1</v>
      </c>
      <c r="C21" s="9">
        <f>B21*147</f>
        <v>147</v>
      </c>
    </row>
  </sheetData>
  <mergeCells count="1">
    <mergeCell ref="M2:Q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B5" sqref="B5"/>
    </sheetView>
  </sheetViews>
  <sheetFormatPr defaultRowHeight="15" x14ac:dyDescent="0.25"/>
  <cols>
    <col min="3" max="3" width="16.140625" customWidth="1"/>
  </cols>
  <sheetData>
    <row r="1" spans="1:16" ht="30" x14ac:dyDescent="0.25">
      <c r="C1" s="2" t="s">
        <v>49</v>
      </c>
    </row>
    <row r="2" spans="1:16" x14ac:dyDescent="0.25">
      <c r="A2" t="s">
        <v>0</v>
      </c>
      <c r="B2" s="4">
        <v>1</v>
      </c>
      <c r="C2">
        <f>B2*1</f>
        <v>1</v>
      </c>
    </row>
    <row r="3" spans="1:16" x14ac:dyDescent="0.25">
      <c r="A3" t="s">
        <v>1</v>
      </c>
      <c r="B3" s="4">
        <v>5</v>
      </c>
      <c r="C3">
        <f>B3*9/5+32</f>
        <v>41</v>
      </c>
      <c r="N3" s="11" t="s">
        <v>58</v>
      </c>
      <c r="O3" s="11"/>
      <c r="P3" s="11"/>
    </row>
    <row r="4" spans="1:16" x14ac:dyDescent="0.25">
      <c r="A4" t="s">
        <v>2</v>
      </c>
      <c r="B4" s="4">
        <v>7</v>
      </c>
      <c r="C4">
        <f>B4+273.16</f>
        <v>280.16000000000003</v>
      </c>
      <c r="N4" s="11"/>
      <c r="O4" s="11"/>
      <c r="P4" s="11"/>
    </row>
    <row r="5" spans="1:16" x14ac:dyDescent="0.25">
      <c r="N5" s="11"/>
      <c r="O5" s="11"/>
      <c r="P5" s="11"/>
    </row>
    <row r="6" spans="1:16" x14ac:dyDescent="0.25">
      <c r="N6" s="11"/>
      <c r="O6" s="11"/>
      <c r="P6" s="11"/>
    </row>
    <row r="7" spans="1:16" x14ac:dyDescent="0.25">
      <c r="N7" s="11"/>
      <c r="O7" s="11"/>
      <c r="P7" s="11"/>
    </row>
    <row r="8" spans="1:16" x14ac:dyDescent="0.25">
      <c r="N8" s="11"/>
      <c r="O8" s="11"/>
      <c r="P8" s="11"/>
    </row>
    <row r="9" spans="1:16" x14ac:dyDescent="0.25">
      <c r="N9" s="11"/>
      <c r="O9" s="11"/>
      <c r="P9" s="11"/>
    </row>
    <row r="10" spans="1:16" x14ac:dyDescent="0.25">
      <c r="N10" s="11"/>
      <c r="O10" s="11"/>
      <c r="P10" s="11"/>
    </row>
    <row r="11" spans="1:16" x14ac:dyDescent="0.25">
      <c r="N11" s="11"/>
      <c r="O11" s="11"/>
      <c r="P11" s="11"/>
    </row>
  </sheetData>
  <mergeCells count="1">
    <mergeCell ref="N3:P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B7" sqref="B7"/>
    </sheetView>
  </sheetViews>
  <sheetFormatPr defaultRowHeight="15" x14ac:dyDescent="0.25"/>
  <cols>
    <col min="1" max="1" width="14.85546875" style="2" customWidth="1"/>
    <col min="3" max="3" width="13.85546875" style="3" customWidth="1"/>
  </cols>
  <sheetData>
    <row r="1" spans="1:14" ht="30" x14ac:dyDescent="0.25">
      <c r="C1" s="2" t="s">
        <v>48</v>
      </c>
    </row>
    <row r="2" spans="1:14" x14ac:dyDescent="0.25">
      <c r="A2" s="2" t="s">
        <v>32</v>
      </c>
      <c r="B2" s="4">
        <v>1</v>
      </c>
      <c r="C2" s="3">
        <f>B2*1</f>
        <v>1</v>
      </c>
      <c r="K2" s="11" t="s">
        <v>56</v>
      </c>
      <c r="L2" s="11"/>
      <c r="M2" s="11"/>
      <c r="N2" s="11"/>
    </row>
    <row r="3" spans="1:14" x14ac:dyDescent="0.25">
      <c r="A3" s="2" t="s">
        <v>33</v>
      </c>
      <c r="B3" s="4">
        <v>1</v>
      </c>
      <c r="C3" s="3">
        <f>B3*10</f>
        <v>10</v>
      </c>
      <c r="K3" s="11"/>
      <c r="L3" s="11"/>
      <c r="M3" s="11"/>
      <c r="N3" s="11"/>
    </row>
    <row r="4" spans="1:14" x14ac:dyDescent="0.25">
      <c r="A4" s="2" t="s">
        <v>34</v>
      </c>
      <c r="B4" s="4">
        <v>1</v>
      </c>
      <c r="C4" s="3">
        <f>B4*0.001</f>
        <v>1E-3</v>
      </c>
      <c r="K4" s="11"/>
      <c r="L4" s="11"/>
      <c r="M4" s="11"/>
      <c r="N4" s="11"/>
    </row>
    <row r="5" spans="1:14" ht="30" x14ac:dyDescent="0.25">
      <c r="A5" s="2" t="s">
        <v>35</v>
      </c>
      <c r="B5" s="4">
        <v>6</v>
      </c>
      <c r="C5" s="3">
        <f>B5^3*1000</f>
        <v>216000</v>
      </c>
      <c r="K5" s="11"/>
      <c r="L5" s="11"/>
      <c r="M5" s="11"/>
      <c r="N5" s="11"/>
    </row>
    <row r="6" spans="1:14" ht="30" x14ac:dyDescent="0.25">
      <c r="A6" s="2" t="s">
        <v>36</v>
      </c>
      <c r="B6" s="4">
        <v>1</v>
      </c>
      <c r="C6" s="3">
        <f>B6*0.015</f>
        <v>1.4999999999999999E-2</v>
      </c>
      <c r="K6" s="11"/>
      <c r="L6" s="11"/>
      <c r="M6" s="11"/>
      <c r="N6" s="11"/>
    </row>
    <row r="7" spans="1:14" ht="45" x14ac:dyDescent="0.25">
      <c r="A7" s="2" t="s">
        <v>37</v>
      </c>
      <c r="B7" s="4">
        <v>1</v>
      </c>
      <c r="C7" s="3">
        <f>B7*158.99</f>
        <v>158.99</v>
      </c>
      <c r="K7" s="11"/>
      <c r="L7" s="11"/>
      <c r="M7" s="11"/>
      <c r="N7" s="11"/>
    </row>
    <row r="8" spans="1:14" ht="45" x14ac:dyDescent="0.25">
      <c r="A8" s="2" t="s">
        <v>38</v>
      </c>
      <c r="B8" s="4">
        <v>1</v>
      </c>
      <c r="C8" s="3">
        <f>B8*163.66</f>
        <v>163.66</v>
      </c>
      <c r="K8" s="11"/>
      <c r="L8" s="11"/>
      <c r="M8" s="11"/>
      <c r="N8" s="11"/>
    </row>
  </sheetData>
  <mergeCells count="1">
    <mergeCell ref="K2:N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G3" sqref="G3"/>
    </sheetView>
  </sheetViews>
  <sheetFormatPr defaultRowHeight="15" x14ac:dyDescent="0.25"/>
  <cols>
    <col min="1" max="1" width="26.42578125" customWidth="1"/>
    <col min="3" max="3" width="15.42578125" customWidth="1"/>
    <col min="6" max="6" width="12.7109375" customWidth="1"/>
    <col min="8" max="8" width="12.140625" customWidth="1"/>
  </cols>
  <sheetData>
    <row r="1" spans="1:16" x14ac:dyDescent="0.25">
      <c r="A1" s="13" t="s">
        <v>61</v>
      </c>
      <c r="B1" s="13"/>
      <c r="G1" s="13" t="s">
        <v>60</v>
      </c>
      <c r="H1" s="13"/>
    </row>
    <row r="2" spans="1:16" x14ac:dyDescent="0.25">
      <c r="A2" t="s">
        <v>39</v>
      </c>
      <c r="B2" s="5">
        <v>1</v>
      </c>
      <c r="C2">
        <f>B2^2</f>
        <v>1</v>
      </c>
      <c r="D2" s="11" t="s">
        <v>62</v>
      </c>
      <c r="E2" s="11"/>
      <c r="F2" s="11"/>
      <c r="G2" s="4">
        <v>196</v>
      </c>
      <c r="H2">
        <f>SQRT(G2)</f>
        <v>14</v>
      </c>
      <c r="K2" s="11" t="s">
        <v>63</v>
      </c>
      <c r="L2" s="11"/>
      <c r="M2" s="11"/>
    </row>
    <row r="3" spans="1:16" x14ac:dyDescent="0.25">
      <c r="A3" t="s">
        <v>40</v>
      </c>
      <c r="B3" s="5">
        <v>2</v>
      </c>
      <c r="C3">
        <f>B3^3</f>
        <v>8</v>
      </c>
      <c r="D3" s="11"/>
      <c r="E3" s="11"/>
      <c r="F3" s="11"/>
      <c r="K3" s="11"/>
      <c r="L3" s="11"/>
      <c r="M3" s="11"/>
    </row>
    <row r="4" spans="1:16" x14ac:dyDescent="0.25">
      <c r="A4" t="s">
        <v>41</v>
      </c>
      <c r="B4" s="5">
        <v>3</v>
      </c>
      <c r="C4">
        <f>B4^4</f>
        <v>81</v>
      </c>
      <c r="D4" s="11"/>
      <c r="E4" s="11"/>
      <c r="F4" s="11"/>
      <c r="K4" s="11"/>
      <c r="L4" s="11"/>
      <c r="M4" s="11"/>
    </row>
    <row r="5" spans="1:16" x14ac:dyDescent="0.25">
      <c r="A5" t="s">
        <v>42</v>
      </c>
      <c r="B5" s="5">
        <v>4</v>
      </c>
      <c r="C5">
        <f>B5^5</f>
        <v>1024</v>
      </c>
      <c r="D5" s="11"/>
      <c r="E5" s="11"/>
      <c r="F5" s="11"/>
      <c r="K5" s="11"/>
      <c r="L5" s="11"/>
      <c r="M5" s="11"/>
    </row>
    <row r="6" spans="1:16" x14ac:dyDescent="0.25">
      <c r="A6" t="s">
        <v>43</v>
      </c>
      <c r="B6" s="5">
        <v>12</v>
      </c>
      <c r="C6">
        <f>B6^6</f>
        <v>2985984</v>
      </c>
      <c r="D6" s="11"/>
      <c r="E6" s="11"/>
      <c r="F6" s="11"/>
      <c r="K6" s="11"/>
      <c r="L6" s="11"/>
      <c r="M6" s="11"/>
    </row>
    <row r="7" spans="1:16" x14ac:dyDescent="0.25">
      <c r="A7" t="s">
        <v>44</v>
      </c>
      <c r="B7" s="5">
        <v>6</v>
      </c>
      <c r="C7">
        <f>B7^7</f>
        <v>279936</v>
      </c>
      <c r="D7" s="11"/>
      <c r="E7" s="11"/>
      <c r="F7" s="11"/>
      <c r="K7" s="11"/>
      <c r="L7" s="11"/>
      <c r="M7" s="11"/>
    </row>
    <row r="8" spans="1:16" x14ac:dyDescent="0.25">
      <c r="A8" t="s">
        <v>45</v>
      </c>
      <c r="B8" s="5">
        <v>7</v>
      </c>
      <c r="C8">
        <f>B8^8</f>
        <v>5764801</v>
      </c>
      <c r="D8" s="11"/>
      <c r="E8" s="11"/>
      <c r="F8" s="11"/>
      <c r="K8" s="11"/>
      <c r="L8" s="11"/>
      <c r="M8" s="11"/>
    </row>
    <row r="9" spans="1:16" x14ac:dyDescent="0.25">
      <c r="A9" t="s">
        <v>46</v>
      </c>
      <c r="B9" s="5">
        <v>5</v>
      </c>
      <c r="C9">
        <f>B9^9</f>
        <v>1953125</v>
      </c>
      <c r="D9" s="11"/>
      <c r="E9" s="11"/>
      <c r="F9" s="11"/>
      <c r="K9" s="11"/>
      <c r="L9" s="11"/>
      <c r="M9" s="11"/>
    </row>
    <row r="10" spans="1:16" x14ac:dyDescent="0.25">
      <c r="A10" t="s">
        <v>47</v>
      </c>
      <c r="B10" s="5">
        <v>3</v>
      </c>
      <c r="C10">
        <f>B10^10</f>
        <v>59049</v>
      </c>
      <c r="D10" s="11"/>
      <c r="E10" s="11"/>
      <c r="F10" s="11"/>
      <c r="K10" s="11"/>
      <c r="L10" s="11"/>
      <c r="M10" s="11"/>
    </row>
    <row r="11" spans="1:16" x14ac:dyDescent="0.25">
      <c r="K11" s="11"/>
      <c r="L11" s="11"/>
      <c r="M11" s="11"/>
    </row>
    <row r="13" spans="1:16" ht="15" customHeight="1" x14ac:dyDescent="0.25">
      <c r="B13" s="12" t="s">
        <v>59</v>
      </c>
      <c r="C13" s="12"/>
      <c r="D13" s="12" t="s">
        <v>64</v>
      </c>
      <c r="E13" s="12"/>
      <c r="F13" s="12"/>
      <c r="G13" s="12"/>
      <c r="I13" s="14" t="s">
        <v>66</v>
      </c>
      <c r="J13" s="14"/>
      <c r="L13" s="12" t="s">
        <v>67</v>
      </c>
      <c r="M13" s="12"/>
      <c r="N13" s="12"/>
      <c r="O13" s="12"/>
      <c r="P13" s="12"/>
    </row>
    <row r="14" spans="1:16" x14ac:dyDescent="0.25">
      <c r="B14" s="12"/>
      <c r="C14" s="12"/>
      <c r="D14" s="12"/>
      <c r="E14" s="12"/>
      <c r="F14" s="12"/>
      <c r="G14" s="12"/>
      <c r="I14" s="14"/>
      <c r="J14" s="14"/>
      <c r="L14" s="12"/>
      <c r="M14" s="12"/>
      <c r="N14" s="12"/>
      <c r="O14" s="12"/>
      <c r="P14" s="12"/>
    </row>
    <row r="15" spans="1:16" x14ac:dyDescent="0.25">
      <c r="B15" t="s">
        <v>53</v>
      </c>
      <c r="C15" t="s">
        <v>54</v>
      </c>
      <c r="D15" s="12"/>
      <c r="E15" s="12"/>
      <c r="F15" s="12"/>
      <c r="G15" s="12"/>
      <c r="I15" t="s">
        <v>65</v>
      </c>
      <c r="J15" t="s">
        <v>53</v>
      </c>
      <c r="L15" s="12"/>
      <c r="M15" s="12"/>
      <c r="N15" s="12"/>
      <c r="O15" s="12"/>
      <c r="P15" s="12"/>
    </row>
    <row r="16" spans="1:16" x14ac:dyDescent="0.25">
      <c r="B16" s="4">
        <v>180</v>
      </c>
      <c r="C16" s="10">
        <f>B16*1000/3600</f>
        <v>50</v>
      </c>
      <c r="D16" s="12"/>
      <c r="E16" s="12"/>
      <c r="F16" s="12"/>
      <c r="G16" s="12"/>
      <c r="I16" s="4">
        <v>50</v>
      </c>
      <c r="J16">
        <f>I16*3600/1000</f>
        <v>180</v>
      </c>
      <c r="L16" s="12"/>
      <c r="M16" s="12"/>
      <c r="N16" s="12"/>
      <c r="O16" s="12"/>
      <c r="P16" s="12"/>
    </row>
    <row r="17" spans="4:7" x14ac:dyDescent="0.25">
      <c r="D17" s="12"/>
      <c r="E17" s="12"/>
      <c r="F17" s="12"/>
      <c r="G17" s="12"/>
    </row>
    <row r="18" spans="4:7" x14ac:dyDescent="0.25">
      <c r="D18" s="12"/>
      <c r="E18" s="12"/>
      <c r="F18" s="12"/>
      <c r="G18" s="12"/>
    </row>
  </sheetData>
  <mergeCells count="8">
    <mergeCell ref="L13:P16"/>
    <mergeCell ref="B13:C14"/>
    <mergeCell ref="G1:H1"/>
    <mergeCell ref="A1:B1"/>
    <mergeCell ref="K2:M11"/>
    <mergeCell ref="D2:F10"/>
    <mergeCell ref="D13:G18"/>
    <mergeCell ref="I13:J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სიგრძე</vt:lpstr>
      <vt:lpstr>წონა</vt:lpstr>
      <vt:lpstr>ტემპერატურა</vt:lpstr>
      <vt:lpstr>მოცულობა</vt:lpstr>
      <vt:lpstr>ახარისხება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2018-06-13T06:10:19Z</dcterms:modified>
</cp:coreProperties>
</file>